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5725"/>
</workbook>
</file>

<file path=xl/calcChain.xml><?xml version="1.0" encoding="utf-8"?>
<calcChain xmlns="http://schemas.openxmlformats.org/spreadsheetml/2006/main">
  <c r="H31" i="2"/>
  <c r="H30"/>
  <c r="H29"/>
  <c r="H28"/>
  <c r="H27"/>
  <c r="H26"/>
  <c r="H25"/>
  <c r="H24"/>
  <c r="I24" s="1"/>
  <c r="H23"/>
  <c r="I23" s="1"/>
  <c r="H22"/>
  <c r="I22" s="1"/>
  <c r="H21"/>
  <c r="I21" s="1"/>
  <c r="H20"/>
  <c r="I20" s="1"/>
  <c r="H19"/>
  <c r="I19" s="1"/>
  <c r="H18"/>
  <c r="H17"/>
  <c r="H16"/>
  <c r="H15"/>
  <c r="I15" s="1"/>
  <c r="H14"/>
  <c r="I14" s="1"/>
  <c r="H13"/>
  <c r="H12"/>
  <c r="E32"/>
  <c r="F32"/>
  <c r="G10"/>
  <c r="G11"/>
  <c r="G12"/>
  <c r="G6"/>
  <c r="G7"/>
  <c r="D32"/>
  <c r="C47" s="1"/>
  <c r="H11" s="1"/>
  <c r="I13"/>
  <c r="I16"/>
  <c r="I17"/>
  <c r="I18"/>
  <c r="I25"/>
  <c r="I26"/>
  <c r="I27"/>
  <c r="I28"/>
  <c r="I29"/>
  <c r="I30"/>
  <c r="I31"/>
  <c r="J32"/>
  <c r="G8"/>
  <c r="G9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I12" l="1"/>
  <c r="H9"/>
  <c r="I9" s="1"/>
  <c r="I11"/>
  <c r="H10"/>
  <c r="I10" s="1"/>
  <c r="H6"/>
  <c r="I6" s="1"/>
  <c r="H7"/>
  <c r="I7" s="1"/>
  <c r="H8"/>
  <c r="I8" s="1"/>
  <c r="I32" l="1"/>
  <c r="H32"/>
  <c r="G32"/>
</calcChain>
</file>

<file path=xl/sharedStrings.xml><?xml version="1.0" encoding="utf-8"?>
<sst xmlns="http://schemas.openxmlformats.org/spreadsheetml/2006/main" count="40" uniqueCount="40">
  <si>
    <t>МКД</t>
  </si>
  <si>
    <t>И-Казака22</t>
  </si>
  <si>
    <t>И-Казака22-а</t>
  </si>
  <si>
    <t>И-Казака22-б</t>
  </si>
  <si>
    <t>И-Казака24</t>
  </si>
  <si>
    <t>И-Казака24-а</t>
  </si>
  <si>
    <t>И-Казака26</t>
  </si>
  <si>
    <t>И-Казака26-а</t>
  </si>
  <si>
    <t>И-Казака26-в</t>
  </si>
  <si>
    <t>И-Казака28</t>
  </si>
  <si>
    <t>И-Казака28-а</t>
  </si>
  <si>
    <t>И-Казака28-б</t>
  </si>
  <si>
    <t>И-Казака30</t>
  </si>
  <si>
    <t>И-Казака32</t>
  </si>
  <si>
    <t>И.Шамиля73-а</t>
  </si>
  <si>
    <t>И.Шамиля75</t>
  </si>
  <si>
    <t>И.Шамиля77</t>
  </si>
  <si>
    <t>И.Шамиля79</t>
  </si>
  <si>
    <t>И.Шамиля81</t>
  </si>
  <si>
    <t>И.Шамиля83</t>
  </si>
  <si>
    <t>И.Шамиля85</t>
  </si>
  <si>
    <t>И.Шамиля87-а</t>
  </si>
  <si>
    <t>И.Шамиля89</t>
  </si>
  <si>
    <t>И.Шамиля89-а</t>
  </si>
  <si>
    <t>И.Шамиля89-б</t>
  </si>
  <si>
    <t>И.Шамиля103-д</t>
  </si>
  <si>
    <t>Гамидова57-в</t>
  </si>
  <si>
    <t>ИТОГО</t>
  </si>
  <si>
    <t>№</t>
  </si>
  <si>
    <t>общая площадь</t>
  </si>
  <si>
    <t>начислено за тех.обслуживание</t>
  </si>
  <si>
    <t>фактически оплачено</t>
  </si>
  <si>
    <t>результат (прибыль, убыток)</t>
  </si>
  <si>
    <t>задолженность по техобслуживанию всего</t>
  </si>
  <si>
    <t xml:space="preserve">Финансовые результаты по техническому обслуживанию и содержанию домов </t>
  </si>
  <si>
    <t>Ген.директор</t>
  </si>
  <si>
    <t>Гусейнов Ш.Г.</t>
  </si>
  <si>
    <t>по ООО "УК-17" за 2016 год.</t>
  </si>
  <si>
    <t>задолженность по техобслуживанию за 2016 год</t>
  </si>
  <si>
    <t>расходы по содержанию и  обслуживанию дома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</si>
</sst>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Fill="1" applyBorder="1"/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1" fillId="0" borderId="0" xfId="0" applyFont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7"/>
  <sheetViews>
    <sheetView tabSelected="1" topLeftCell="B6" workbookViewId="0">
      <selection activeCell="L21" sqref="L21"/>
    </sheetView>
  </sheetViews>
  <sheetFormatPr defaultRowHeight="15"/>
  <cols>
    <col min="1" max="1" width="9.140625" hidden="1" customWidth="1"/>
    <col min="2" max="2" width="3.42578125" customWidth="1"/>
    <col min="3" max="3" width="15.85546875" customWidth="1"/>
    <col min="4" max="4" width="17" customWidth="1"/>
    <col min="5" max="5" width="16.85546875" customWidth="1"/>
    <col min="6" max="6" width="16" customWidth="1"/>
    <col min="7" max="7" width="16.42578125" customWidth="1"/>
    <col min="8" max="8" width="16" customWidth="1"/>
    <col min="9" max="9" width="14" customWidth="1"/>
    <col min="10" max="10" width="17.140625" customWidth="1"/>
    <col min="14" max="14" width="12.140625" customWidth="1"/>
  </cols>
  <sheetData>
    <row r="2" spans="2:10" ht="20.25">
      <c r="C2" s="1" t="s">
        <v>34</v>
      </c>
    </row>
    <row r="3" spans="2:10" ht="20.25">
      <c r="C3" s="1" t="s">
        <v>37</v>
      </c>
    </row>
    <row r="5" spans="2:10" ht="93.75" customHeight="1">
      <c r="B5" s="2" t="s">
        <v>28</v>
      </c>
      <c r="C5" s="2" t="s">
        <v>0</v>
      </c>
      <c r="D5" s="2" t="s">
        <v>29</v>
      </c>
      <c r="E5" s="3" t="s">
        <v>30</v>
      </c>
      <c r="F5" s="3" t="s">
        <v>31</v>
      </c>
      <c r="G5" s="3" t="s">
        <v>38</v>
      </c>
      <c r="H5" s="3" t="s">
        <v>39</v>
      </c>
      <c r="I5" s="3" t="s">
        <v>32</v>
      </c>
      <c r="J5" s="3" t="s">
        <v>33</v>
      </c>
    </row>
    <row r="6" spans="2:10">
      <c r="B6" s="4">
        <v>1</v>
      </c>
      <c r="C6" s="4" t="s">
        <v>1</v>
      </c>
      <c r="D6" s="5">
        <v>3389</v>
      </c>
      <c r="E6" s="6">
        <v>353134.16</v>
      </c>
      <c r="F6" s="5">
        <v>307814.65999999997</v>
      </c>
      <c r="G6" s="5">
        <f>E6-F6</f>
        <v>45319.5</v>
      </c>
      <c r="H6" s="5">
        <f>C45/D32*D6</f>
        <v>281392.02671379223</v>
      </c>
      <c r="I6" s="5">
        <f>F6-H6</f>
        <v>26422.63328620774</v>
      </c>
      <c r="J6" s="5">
        <v>173499.05</v>
      </c>
    </row>
    <row r="7" spans="2:10">
      <c r="B7" s="4">
        <v>2</v>
      </c>
      <c r="C7" s="4" t="s">
        <v>2</v>
      </c>
      <c r="D7" s="5">
        <v>3434</v>
      </c>
      <c r="E7" s="6">
        <v>357823.24</v>
      </c>
      <c r="F7" s="5">
        <v>291962.06</v>
      </c>
      <c r="G7" s="5">
        <f t="shared" ref="G7:G32" si="0">E7-F7</f>
        <v>65861.179999999993</v>
      </c>
      <c r="H7" s="5">
        <f>C45/D32*D7</f>
        <v>285128.42128508782</v>
      </c>
      <c r="I7" s="5">
        <f t="shared" ref="I7:I31" si="1">F7-H7</f>
        <v>6833.6387149121729</v>
      </c>
      <c r="J7" s="5">
        <v>199935.16</v>
      </c>
    </row>
    <row r="8" spans="2:10">
      <c r="B8" s="4">
        <v>3</v>
      </c>
      <c r="C8" s="4" t="s">
        <v>3</v>
      </c>
      <c r="D8" s="5">
        <v>3390.8</v>
      </c>
      <c r="E8" s="6">
        <v>353321.44</v>
      </c>
      <c r="F8" s="5">
        <v>249122.24</v>
      </c>
      <c r="G8" s="5">
        <f t="shared" si="0"/>
        <v>104199.20000000001</v>
      </c>
      <c r="H8" s="5">
        <f>D8*C47</f>
        <v>281541.48249664408</v>
      </c>
      <c r="I8" s="5">
        <f t="shared" si="1"/>
        <v>-32419.242496644089</v>
      </c>
      <c r="J8" s="5">
        <v>324673.34999999998</v>
      </c>
    </row>
    <row r="9" spans="2:10">
      <c r="B9" s="4">
        <v>4</v>
      </c>
      <c r="C9" s="4" t="s">
        <v>4</v>
      </c>
      <c r="D9" s="5">
        <v>4943.3999999999996</v>
      </c>
      <c r="E9" s="6">
        <v>514605.98</v>
      </c>
      <c r="F9" s="5">
        <v>417632.89</v>
      </c>
      <c r="G9" s="5">
        <f t="shared" si="0"/>
        <v>96973.089999999967</v>
      </c>
      <c r="H9" s="5">
        <f>C47*D9</f>
        <v>410455.39830538817</v>
      </c>
      <c r="I9" s="5">
        <f t="shared" si="1"/>
        <v>7177.4916946118465</v>
      </c>
      <c r="J9" s="5">
        <v>371439.64</v>
      </c>
    </row>
    <row r="10" spans="2:10">
      <c r="B10" s="4">
        <v>5</v>
      </c>
      <c r="C10" s="4" t="s">
        <v>5</v>
      </c>
      <c r="D10" s="5">
        <v>2833.8</v>
      </c>
      <c r="E10" s="6">
        <v>294679.38</v>
      </c>
      <c r="F10" s="5">
        <v>241891.9</v>
      </c>
      <c r="G10" s="5">
        <f t="shared" si="0"/>
        <v>52787.48000000001</v>
      </c>
      <c r="H10" s="5">
        <f>C47*D10</f>
        <v>235293.22080305236</v>
      </c>
      <c r="I10" s="5">
        <f t="shared" si="1"/>
        <v>6598.6791969476326</v>
      </c>
      <c r="J10" s="5">
        <v>242787.44</v>
      </c>
    </row>
    <row r="11" spans="2:10">
      <c r="B11" s="4">
        <v>6</v>
      </c>
      <c r="C11" s="4" t="s">
        <v>6</v>
      </c>
      <c r="D11" s="5">
        <v>5199.6000000000004</v>
      </c>
      <c r="E11" s="6">
        <v>541075.31000000006</v>
      </c>
      <c r="F11" s="5">
        <v>477186.28</v>
      </c>
      <c r="G11" s="5">
        <f t="shared" si="0"/>
        <v>63889.030000000028</v>
      </c>
      <c r="H11" s="5">
        <f>D11*C47</f>
        <v>431727.9380646309</v>
      </c>
      <c r="I11" s="5">
        <f>F11-H11</f>
        <v>45458.341935369128</v>
      </c>
      <c r="J11" s="5">
        <v>267685.08</v>
      </c>
    </row>
    <row r="12" spans="2:10">
      <c r="B12" s="4">
        <v>7</v>
      </c>
      <c r="C12" s="4" t="s">
        <v>7</v>
      </c>
      <c r="D12" s="5">
        <v>3352.6</v>
      </c>
      <c r="E12" s="6">
        <v>349341.36</v>
      </c>
      <c r="F12" s="5">
        <v>323400.5</v>
      </c>
      <c r="G12" s="5">
        <f t="shared" si="0"/>
        <v>25940.859999999986</v>
      </c>
      <c r="H12" s="5">
        <f>D12*C47</f>
        <v>278369.69866056647</v>
      </c>
      <c r="I12" s="5">
        <f>F12-H12</f>
        <v>45030.801339433528</v>
      </c>
      <c r="J12" s="5">
        <v>75812.539999999994</v>
      </c>
    </row>
    <row r="13" spans="2:10">
      <c r="B13" s="4">
        <v>8</v>
      </c>
      <c r="C13" s="4" t="s">
        <v>8</v>
      </c>
      <c r="D13" s="5">
        <v>3322.6</v>
      </c>
      <c r="E13" s="6">
        <v>346205.07</v>
      </c>
      <c r="F13" s="5">
        <v>134672.39000000001</v>
      </c>
      <c r="G13" s="5">
        <f t="shared" si="0"/>
        <v>211532.68</v>
      </c>
      <c r="H13" s="5">
        <f>D13*C47</f>
        <v>275878.76894636947</v>
      </c>
      <c r="I13" s="5">
        <f t="shared" si="1"/>
        <v>-141206.37894636946</v>
      </c>
      <c r="J13" s="5">
        <v>925625.83</v>
      </c>
    </row>
    <row r="14" spans="2:10">
      <c r="B14" s="4">
        <v>9</v>
      </c>
      <c r="C14" s="4" t="s">
        <v>9</v>
      </c>
      <c r="D14" s="5">
        <v>1467.4</v>
      </c>
      <c r="E14" s="6">
        <v>152903.17000000001</v>
      </c>
      <c r="F14" s="5">
        <v>105504.34</v>
      </c>
      <c r="G14" s="5">
        <f t="shared" si="0"/>
        <v>47398.830000000016</v>
      </c>
      <c r="H14" s="5">
        <f>D14*C47</f>
        <v>121839.67542042454</v>
      </c>
      <c r="I14" s="5">
        <f t="shared" si="1"/>
        <v>-16335.335420424541</v>
      </c>
      <c r="J14" s="5">
        <v>144523.64000000001</v>
      </c>
    </row>
    <row r="15" spans="2:10">
      <c r="B15" s="4">
        <v>10</v>
      </c>
      <c r="C15" s="4" t="s">
        <v>10</v>
      </c>
      <c r="D15" s="5">
        <v>3585.1</v>
      </c>
      <c r="E15" s="6">
        <v>373568.4</v>
      </c>
      <c r="F15" s="5">
        <v>304086.33</v>
      </c>
      <c r="G15" s="5">
        <f t="shared" si="0"/>
        <v>69482.070000000007</v>
      </c>
      <c r="H15" s="5">
        <f>D15*C47</f>
        <v>297674.40394559357</v>
      </c>
      <c r="I15" s="5">
        <f t="shared" si="1"/>
        <v>6411.9260544064455</v>
      </c>
      <c r="J15" s="5">
        <v>197656.59</v>
      </c>
    </row>
    <row r="16" spans="2:10">
      <c r="B16" s="4">
        <v>11</v>
      </c>
      <c r="C16" s="4" t="s">
        <v>11</v>
      </c>
      <c r="D16" s="5">
        <v>3813.2</v>
      </c>
      <c r="E16" s="6">
        <v>396628.87</v>
      </c>
      <c r="F16" s="5">
        <v>270122.32</v>
      </c>
      <c r="G16" s="5">
        <f t="shared" si="0"/>
        <v>126506.54999999999</v>
      </c>
      <c r="H16" s="5">
        <f>D16*C47</f>
        <v>316613.77287253836</v>
      </c>
      <c r="I16" s="5">
        <f t="shared" si="1"/>
        <v>-46491.452872538357</v>
      </c>
      <c r="J16" s="5">
        <v>323638.76</v>
      </c>
    </row>
    <row r="17" spans="2:10">
      <c r="B17" s="4">
        <v>12</v>
      </c>
      <c r="C17" s="4" t="s">
        <v>12</v>
      </c>
      <c r="D17" s="5">
        <v>4822.8</v>
      </c>
      <c r="E17" s="6">
        <v>502536.68</v>
      </c>
      <c r="F17" s="5">
        <v>421725.73</v>
      </c>
      <c r="G17" s="5">
        <f t="shared" si="0"/>
        <v>80810.950000000012</v>
      </c>
      <c r="H17" s="5">
        <f>D17*C47</f>
        <v>400441.8608543161</v>
      </c>
      <c r="I17" s="5">
        <f t="shared" si="1"/>
        <v>21283.869145683886</v>
      </c>
      <c r="J17" s="5">
        <v>367842.73</v>
      </c>
    </row>
    <row r="18" spans="2:10">
      <c r="B18" s="4">
        <v>13</v>
      </c>
      <c r="C18" s="4" t="s">
        <v>13</v>
      </c>
      <c r="D18" s="5">
        <v>3502.8</v>
      </c>
      <c r="E18" s="6">
        <v>364992.32</v>
      </c>
      <c r="F18" s="5">
        <v>285416.02</v>
      </c>
      <c r="G18" s="5">
        <f t="shared" si="0"/>
        <v>79576.299999999988</v>
      </c>
      <c r="H18" s="5">
        <f>D18*C47</f>
        <v>290840.95342964638</v>
      </c>
      <c r="I18" s="5">
        <f t="shared" si="1"/>
        <v>-5424.9334296463639</v>
      </c>
      <c r="J18" s="5">
        <v>246364.53</v>
      </c>
    </row>
    <row r="19" spans="2:10">
      <c r="B19" s="4">
        <v>14</v>
      </c>
      <c r="C19" s="4" t="s">
        <v>14</v>
      </c>
      <c r="D19" s="5">
        <v>3480.4</v>
      </c>
      <c r="E19" s="6">
        <v>362658.32</v>
      </c>
      <c r="F19" s="5">
        <v>304472.27</v>
      </c>
      <c r="G19" s="5">
        <f t="shared" si="0"/>
        <v>58186.049999999988</v>
      </c>
      <c r="H19" s="5">
        <f>D19*C47</f>
        <v>288981.05924304586</v>
      </c>
      <c r="I19" s="5">
        <f t="shared" si="1"/>
        <v>15491.210756954155</v>
      </c>
      <c r="J19" s="5">
        <v>264008.76</v>
      </c>
    </row>
    <row r="20" spans="2:10">
      <c r="B20" s="4">
        <v>15</v>
      </c>
      <c r="C20" s="4" t="s">
        <v>15</v>
      </c>
      <c r="D20" s="5">
        <v>4766.6000000000004</v>
      </c>
      <c r="E20" s="6">
        <v>495813.18</v>
      </c>
      <c r="F20" s="5">
        <v>372235.24</v>
      </c>
      <c r="G20" s="5">
        <f t="shared" si="0"/>
        <v>123577.94</v>
      </c>
      <c r="H20" s="5">
        <f>D20*C47</f>
        <v>395775.51918972033</v>
      </c>
      <c r="I20" s="5">
        <f t="shared" si="1"/>
        <v>-23540.279189720342</v>
      </c>
      <c r="J20" s="5">
        <v>330323.95</v>
      </c>
    </row>
    <row r="21" spans="2:10">
      <c r="B21" s="4">
        <v>16</v>
      </c>
      <c r="C21" s="4" t="s">
        <v>16</v>
      </c>
      <c r="D21" s="5">
        <v>4719.8999999999996</v>
      </c>
      <c r="E21" s="6">
        <v>491813.88</v>
      </c>
      <c r="F21" s="5">
        <v>359103.54</v>
      </c>
      <c r="G21" s="5">
        <f t="shared" si="0"/>
        <v>132710.34000000003</v>
      </c>
      <c r="H21" s="5">
        <f>D21*C47</f>
        <v>391897.97193462023</v>
      </c>
      <c r="I21" s="5">
        <f t="shared" si="1"/>
        <v>-32794.431934620254</v>
      </c>
      <c r="J21" s="5">
        <v>457076.15</v>
      </c>
    </row>
    <row r="22" spans="2:10">
      <c r="B22" s="4">
        <v>17</v>
      </c>
      <c r="C22" s="4" t="s">
        <v>17</v>
      </c>
      <c r="D22" s="5">
        <v>2948.8</v>
      </c>
      <c r="E22" s="6">
        <v>307265.08</v>
      </c>
      <c r="F22" s="5">
        <v>235275.18</v>
      </c>
      <c r="G22" s="5">
        <f t="shared" si="0"/>
        <v>71989.900000000023</v>
      </c>
      <c r="H22" s="5">
        <f>D22*C47</f>
        <v>244841.78470747435</v>
      </c>
      <c r="I22" s="5">
        <f t="shared" si="1"/>
        <v>-9566.6047074743547</v>
      </c>
      <c r="J22" s="5">
        <v>228933.46</v>
      </c>
    </row>
    <row r="23" spans="2:10">
      <c r="B23" s="4">
        <v>18</v>
      </c>
      <c r="C23" s="4" t="s">
        <v>18</v>
      </c>
      <c r="D23" s="5">
        <v>3412.3</v>
      </c>
      <c r="E23" s="6">
        <v>355562.92</v>
      </c>
      <c r="F23" s="5">
        <v>310649.82</v>
      </c>
      <c r="G23" s="5">
        <f t="shared" si="0"/>
        <v>44913.099999999977</v>
      </c>
      <c r="H23" s="5">
        <f>D23*C47</f>
        <v>283326.64879181865</v>
      </c>
      <c r="I23" s="5">
        <f t="shared" si="1"/>
        <v>27323.17120818136</v>
      </c>
      <c r="J23" s="5">
        <v>197821.55</v>
      </c>
    </row>
    <row r="24" spans="2:10">
      <c r="B24" s="4">
        <v>19</v>
      </c>
      <c r="C24" s="4" t="s">
        <v>19</v>
      </c>
      <c r="D24" s="5">
        <v>5041.6000000000004</v>
      </c>
      <c r="E24" s="6">
        <v>525335.52</v>
      </c>
      <c r="F24" s="5">
        <v>400010.03</v>
      </c>
      <c r="G24" s="5">
        <f t="shared" si="0"/>
        <v>125325.48999999999</v>
      </c>
      <c r="H24" s="5">
        <f>D24*C47</f>
        <v>418609.04156985984</v>
      </c>
      <c r="I24" s="5">
        <f t="shared" si="1"/>
        <v>-18599.011569859809</v>
      </c>
      <c r="J24" s="5">
        <v>310667.31</v>
      </c>
    </row>
    <row r="25" spans="2:10">
      <c r="B25" s="4">
        <v>20</v>
      </c>
      <c r="C25" s="4" t="s">
        <v>20</v>
      </c>
      <c r="D25" s="5">
        <v>945.2</v>
      </c>
      <c r="E25" s="6">
        <v>98489.52</v>
      </c>
      <c r="F25" s="5">
        <v>73232.91</v>
      </c>
      <c r="G25" s="5">
        <f t="shared" si="0"/>
        <v>25256.61</v>
      </c>
      <c r="H25" s="5">
        <f>D25*C47</f>
        <v>78480.892195301392</v>
      </c>
      <c r="I25" s="5">
        <f t="shared" si="1"/>
        <v>-5247.9821953013889</v>
      </c>
      <c r="J25" s="5">
        <v>57463.72</v>
      </c>
    </row>
    <row r="26" spans="2:10">
      <c r="B26" s="4">
        <v>21</v>
      </c>
      <c r="C26" s="4" t="s">
        <v>21</v>
      </c>
      <c r="D26" s="5">
        <v>895.7</v>
      </c>
      <c r="E26" s="6">
        <v>93331.68</v>
      </c>
      <c r="F26" s="5">
        <v>73410.91</v>
      </c>
      <c r="G26" s="5">
        <f t="shared" si="0"/>
        <v>19920.76999999999</v>
      </c>
      <c r="H26" s="5">
        <f>D26*C47</f>
        <v>74370.858166876278</v>
      </c>
      <c r="I26" s="5">
        <f t="shared" si="1"/>
        <v>-959.94816687627463</v>
      </c>
      <c r="J26" s="5">
        <v>111521.05</v>
      </c>
    </row>
    <row r="27" spans="2:10">
      <c r="B27" s="4">
        <v>22</v>
      </c>
      <c r="C27" s="4" t="s">
        <v>22</v>
      </c>
      <c r="D27" s="5">
        <v>3735.5</v>
      </c>
      <c r="E27" s="6">
        <v>389239.84</v>
      </c>
      <c r="F27" s="5">
        <v>314736.40000000002</v>
      </c>
      <c r="G27" s="5">
        <f t="shared" si="0"/>
        <v>74503.44</v>
      </c>
      <c r="H27" s="5">
        <f>D27*C47</f>
        <v>310162.26491276803</v>
      </c>
      <c r="I27" s="5">
        <f t="shared" si="1"/>
        <v>4574.135087231989</v>
      </c>
      <c r="J27" s="5">
        <v>143847.31</v>
      </c>
    </row>
    <row r="28" spans="2:10">
      <c r="B28" s="4">
        <v>23</v>
      </c>
      <c r="C28" s="4" t="s">
        <v>23</v>
      </c>
      <c r="D28" s="5">
        <v>3631.1</v>
      </c>
      <c r="E28" s="6">
        <v>378360.96</v>
      </c>
      <c r="F28" s="5">
        <v>298249.33</v>
      </c>
      <c r="G28" s="5">
        <f t="shared" si="0"/>
        <v>80111.63</v>
      </c>
      <c r="H28" s="5">
        <f>D28*C47</f>
        <v>301493.82950736233</v>
      </c>
      <c r="I28" s="5">
        <f t="shared" si="1"/>
        <v>-3244.499507362314</v>
      </c>
      <c r="J28" s="5">
        <v>274913.62</v>
      </c>
    </row>
    <row r="29" spans="2:10">
      <c r="B29" s="4">
        <v>24</v>
      </c>
      <c r="C29" s="4" t="s">
        <v>24</v>
      </c>
      <c r="D29" s="5">
        <v>4921.7</v>
      </c>
      <c r="E29" s="6">
        <v>512842.44</v>
      </c>
      <c r="F29" s="5">
        <v>392507.54</v>
      </c>
      <c r="G29" s="5">
        <f t="shared" si="0"/>
        <v>120334.90000000002</v>
      </c>
      <c r="H29" s="5">
        <f>D29*C47</f>
        <v>408653.62581211899</v>
      </c>
      <c r="I29" s="5">
        <f t="shared" si="1"/>
        <v>-16146.08581211901</v>
      </c>
      <c r="J29" s="5">
        <v>351843.7</v>
      </c>
    </row>
    <row r="30" spans="2:10">
      <c r="B30" s="4">
        <v>25</v>
      </c>
      <c r="C30" s="4" t="s">
        <v>25</v>
      </c>
      <c r="D30" s="5">
        <v>1914.4</v>
      </c>
      <c r="E30" s="6">
        <v>199480.36</v>
      </c>
      <c r="F30" s="5">
        <v>148322.68</v>
      </c>
      <c r="G30" s="5">
        <f t="shared" si="0"/>
        <v>51157.679999999993</v>
      </c>
      <c r="H30" s="5">
        <f>D30*C47</f>
        <v>158954.52816196042</v>
      </c>
      <c r="I30" s="5">
        <f t="shared" si="1"/>
        <v>-10631.848161960428</v>
      </c>
      <c r="J30" s="5">
        <v>198809.08</v>
      </c>
    </row>
    <row r="31" spans="2:10">
      <c r="B31" s="4">
        <v>26</v>
      </c>
      <c r="C31" s="4" t="s">
        <v>26</v>
      </c>
      <c r="D31" s="5">
        <v>4680.6000000000004</v>
      </c>
      <c r="E31" s="6">
        <v>486176.92</v>
      </c>
      <c r="F31" s="5">
        <v>360367.7</v>
      </c>
      <c r="G31" s="5">
        <f t="shared" si="0"/>
        <v>125809.21999999997</v>
      </c>
      <c r="H31" s="5">
        <f>D31*C47</f>
        <v>388634.85400902212</v>
      </c>
      <c r="I31" s="5">
        <f t="shared" si="1"/>
        <v>-28267.15400902211</v>
      </c>
      <c r="J31" s="5">
        <v>456030.71</v>
      </c>
    </row>
    <row r="32" spans="2:10">
      <c r="B32" s="7"/>
      <c r="C32" s="8" t="s">
        <v>27</v>
      </c>
      <c r="D32" s="10">
        <f>SUM(D6:D31)</f>
        <v>92150.900000000009</v>
      </c>
      <c r="E32" s="9">
        <f>SUM(E6:E31)</f>
        <v>9597185.9999999981</v>
      </c>
      <c r="F32" s="10">
        <f>SUM(F6:F31)</f>
        <v>7473111.2100000009</v>
      </c>
      <c r="G32" s="10">
        <f t="shared" si="0"/>
        <v>2124074.7899999972</v>
      </c>
      <c r="H32" s="10">
        <f>SUM(H6:H31)</f>
        <v>7651380.4999999991</v>
      </c>
      <c r="I32" s="10">
        <f>SUM(I6:I31)</f>
        <v>-178269.28999999922</v>
      </c>
      <c r="J32" s="10">
        <f>SUM(J6:J31)</f>
        <v>7244744.709999999</v>
      </c>
    </row>
    <row r="36" spans="3:8" ht="15.75">
      <c r="C36" s="11"/>
      <c r="D36" s="12" t="s">
        <v>35</v>
      </c>
      <c r="E36" s="12"/>
      <c r="F36" s="12"/>
      <c r="G36" s="12"/>
      <c r="H36" s="12" t="s">
        <v>36</v>
      </c>
    </row>
    <row r="45" spans="3:8">
      <c r="C45">
        <v>7651380.5</v>
      </c>
    </row>
    <row r="47" spans="3:8">
      <c r="C47">
        <f>C45/D32</f>
        <v>83.030990473234652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2017-02-20T13:21:21Z</dcterms:modified>
</cp:coreProperties>
</file>